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a 1" sheetId="1" r:id="rId1"/>
    <sheet name="Tabela 2" sheetId="4" r:id="rId2"/>
    <sheet name="Tabela 3" sheetId="3" r:id="rId3"/>
    <sheet name="Tabela 4" sheetId="5" r:id="rId4"/>
    <sheet name="Tabela 5" sheetId="7" r:id="rId5"/>
    <sheet name="Tabela 6" sheetId="8" r:id="rId6"/>
    <sheet name="Tabela 7" sheetId="9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7" l="1"/>
  <c r="C7" i="7"/>
  <c r="F7" i="7" s="1"/>
  <c r="C6" i="7"/>
  <c r="F6" i="7" s="1"/>
  <c r="E5" i="7"/>
  <c r="D5" i="7"/>
  <c r="C5" i="7"/>
  <c r="E4" i="7"/>
  <c r="D4" i="7"/>
  <c r="C4" i="7"/>
  <c r="C9" i="7" s="1"/>
  <c r="D9" i="7" l="1"/>
  <c r="E9" i="7"/>
  <c r="F5" i="7"/>
  <c r="F4" i="7"/>
  <c r="F9" i="7"/>
  <c r="D10" i="7" s="1"/>
  <c r="G5" i="7" l="1"/>
  <c r="G4" i="7"/>
  <c r="E10" i="7"/>
  <c r="C10" i="7"/>
  <c r="F10" i="7"/>
  <c r="G9" i="7"/>
  <c r="G8" i="7"/>
  <c r="G7" i="7"/>
  <c r="G6" i="7"/>
</calcChain>
</file>

<file path=xl/sharedStrings.xml><?xml version="1.0" encoding="utf-8"?>
<sst xmlns="http://schemas.openxmlformats.org/spreadsheetml/2006/main" count="174" uniqueCount="140">
  <si>
    <t>Proces nr 1</t>
  </si>
  <si>
    <t>Proces nr 2</t>
  </si>
  <si>
    <t>Proces nr n</t>
  </si>
  <si>
    <t>Koszt nr 1</t>
  </si>
  <si>
    <t>Koszt nr 2</t>
  </si>
  <si>
    <t>Koszty nr n</t>
  </si>
  <si>
    <t>Koszt nr n</t>
  </si>
  <si>
    <t>Nazwa procesu</t>
  </si>
  <si>
    <t>Nazwa kosztu</t>
  </si>
  <si>
    <t>Rodzaj kosztu</t>
  </si>
  <si>
    <t>Wysokość kosztu w badanym okresie</t>
  </si>
  <si>
    <t>Dokument źródłowy</t>
  </si>
  <si>
    <t>Dodatkowe informacje</t>
  </si>
  <si>
    <t>Koszty jakości</t>
  </si>
  <si>
    <t>Procesy podstawowe (operacyjne)</t>
  </si>
  <si>
    <t>Procesy zarządzania (strategiczne)</t>
  </si>
  <si>
    <t>Procesy pomocnicze</t>
  </si>
  <si>
    <t>Razem       [tys. zł]</t>
  </si>
  <si>
    <t>Analiza pionowa kosztów jakości</t>
  </si>
  <si>
    <t>Koszty profilaktyki</t>
  </si>
  <si>
    <t>Koszty oceny</t>
  </si>
  <si>
    <t>Koszty błędów wewnętrznych</t>
  </si>
  <si>
    <t>Koszty błędów zewnętrznych</t>
  </si>
  <si>
    <t>Pozostałe koszty jakości</t>
  </si>
  <si>
    <t>Razem</t>
  </si>
  <si>
    <t>Analiza pionowa procesów generujących kosztów jakości</t>
  </si>
  <si>
    <t>Lp.</t>
  </si>
  <si>
    <t>Nazwa wskaźnika</t>
  </si>
  <si>
    <t>Wzór</t>
  </si>
  <si>
    <t>Wskaźnik udziału kosztów jakości w kosztach ogółem</t>
  </si>
  <si>
    <t>WuKJwKO = (Koszty jakości/Koszty ogółem)*100%</t>
  </si>
  <si>
    <t>Wskaźnik udziału kosztów zgodności w kosztach jakości</t>
  </si>
  <si>
    <t>WKZ = [(Koszty profilaktyki + Koszty oceny) / Koszty jakości]*100%</t>
  </si>
  <si>
    <t>Wskaźnik udziału kosztów niezgodności w kosztach jakości</t>
  </si>
  <si>
    <t>WKNZ = [(Koszty błędów wewnętrznych + Koszty błędów zewnętrznych) / Koszty jakości]*100%</t>
  </si>
  <si>
    <t>Wskaźnik udziału kosztów profilaktyki w kosztach jakości</t>
  </si>
  <si>
    <t>WKP = (Koszty profilaktyki / Koszty jakości)*100%</t>
  </si>
  <si>
    <t>Wskaźnik udziału kosztów oceny w kosztach jakości</t>
  </si>
  <si>
    <t>WKO = (Koszty oceny / Koszty jakości)*100%</t>
  </si>
  <si>
    <t>Wskaźnik udziału kosztów błędów wewnętrznych w kosztach jakości</t>
  </si>
  <si>
    <t>WKBw = (Koszty błędów wewnętrznych / Koszty jakości)*100%</t>
  </si>
  <si>
    <t>Wskaźnik udziału kosztów błędów zewnętrznych w kosztach jakości</t>
  </si>
  <si>
    <t>WKBz = (Koszty błędów zewnętrznych / Koszty jakości)*100%</t>
  </si>
  <si>
    <t>Wskaźnik udziału liczby niezgodności w kosztach jakości</t>
  </si>
  <si>
    <t>WuN = (Liczba niezgodności / Koszty jakości)*100%</t>
  </si>
  <si>
    <t>Wskaźnik udziału kosztów jakości w przychodach ze sprzedaży</t>
  </si>
  <si>
    <t>WuKJwP = (Koszty jakości/Przychody ze sprzedaży)*100%</t>
  </si>
  <si>
    <t>Wskaźnik udziału kosztów jakości w zysku netto</t>
  </si>
  <si>
    <t>WuKJwZN = (Koszty jakości/Zysk netto)*100%</t>
  </si>
  <si>
    <t>Wskaźnik udziału kosztów niezgodności w zysku netto</t>
  </si>
  <si>
    <t>WKNZZN = [(Koszty błędów wewnętrznych + Koszty błędów zewnętrznych) / Zysk netto]*100%</t>
  </si>
  <si>
    <t>Wskaźnik udziału kosztów jakości w kosztach operacyjnych</t>
  </si>
  <si>
    <t>WuKJwKO = (Koszty jakości/Koszty operacyjne)*100%</t>
  </si>
  <si>
    <t>Grupa</t>
  </si>
  <si>
    <t>Grupa procedur doskonalenia Zintegrowanego Systemu Zarządzania</t>
  </si>
  <si>
    <t>Procedura auditów wewnętrznych</t>
  </si>
  <si>
    <t>Grupa procesów zarządzania i planowania</t>
  </si>
  <si>
    <t>Proces planowania zadań inwestycyjnych</t>
  </si>
  <si>
    <t>Proces planowania prac konserwacyjnych  remontów bieżących</t>
  </si>
  <si>
    <t>Proces planowania remontów budowlanych</t>
  </si>
  <si>
    <t>Grupa procesów obsługi klienta</t>
  </si>
  <si>
    <t>Proces obsługi korespondencji</t>
  </si>
  <si>
    <t>Proces obsługi reklamacji</t>
  </si>
  <si>
    <t>Proces windykacji</t>
  </si>
  <si>
    <t>Proces zawierania umów o zaopatrzenie w wodę i/lub odprowadzanie ścieków</t>
  </si>
  <si>
    <t>Grupa procesów rozwoju sieci</t>
  </si>
  <si>
    <t>Proces wydawania warunków przyłączenia do sieci wodociągowej i kanalizacyjnej</t>
  </si>
  <si>
    <t>Proces odbioru przyłączy domowych</t>
  </si>
  <si>
    <t>Proces nadzoru i odbioru sieci wykonywanej przez inwestorów zewnętrznych</t>
  </si>
  <si>
    <t>Proces wydawana warunków przyłączenia do sieci wodociągowej i kanalizacyjnej</t>
  </si>
  <si>
    <t>Grupa procesów gospodarki wodomierzowej</t>
  </si>
  <si>
    <t>Proces prowadzenia remontów i legalizacji wodomierzy</t>
  </si>
  <si>
    <t>Proces wstawiania, wymiany i usuwana awarii wodomierzy</t>
  </si>
  <si>
    <t>Grupa procesów sprzedaży</t>
  </si>
  <si>
    <t>Proces realizacji planu sprzedaży wody i odprowadzania ścieków</t>
  </si>
  <si>
    <t>Grupa procesów produkcji wody</t>
  </si>
  <si>
    <t>Proces uzdatniania wody</t>
  </si>
  <si>
    <t>Proces przesyłu wody</t>
  </si>
  <si>
    <t>Proces odwadniania osadów</t>
  </si>
  <si>
    <t>Grupa procesów zakupów</t>
  </si>
  <si>
    <t>Proces zakupów i dostawy materiałów oraz oceny dostawców</t>
  </si>
  <si>
    <t>Grupa procesów dysponowania wodą</t>
  </si>
  <si>
    <t>Proces rozdziału wody do stref rozbioru</t>
  </si>
  <si>
    <t>Proces obsługi bieżącej sieci i dystrybucji wody</t>
  </si>
  <si>
    <t>Grupa procesów monitorowania produkcji</t>
  </si>
  <si>
    <t>Proces badania jakości wody</t>
  </si>
  <si>
    <t>Proces badania jakości ścieków</t>
  </si>
  <si>
    <t>Grupa procesów zarządzania infrastrukturą techniczną</t>
  </si>
  <si>
    <t>Proces realizacji konserwacji i remontów bieżących</t>
  </si>
  <si>
    <t>Proces realizacji zadań inwestycyjnych i remontów budowlanych</t>
  </si>
  <si>
    <t>Proces przeglądów oraz napraw bieżących i usuwania awarii sieci wodociągowej</t>
  </si>
  <si>
    <t>Proces usuwania awarii sieci tranzytowej</t>
  </si>
  <si>
    <t>Proces przygotowania inwestycji</t>
  </si>
  <si>
    <t>Proces zarządzania systemem informatycznym</t>
  </si>
  <si>
    <t>Proces gospodarowania środkami transportowymi</t>
  </si>
  <si>
    <t>Proces BHP przy uzdatnianiu, dystrybucji wody i oczyszczaniu ścieków</t>
  </si>
  <si>
    <t>Proces nadzoru i eksploatacji budowlanych</t>
  </si>
  <si>
    <t>Grupa procesów zarządzania personelem</t>
  </si>
  <si>
    <t>Proces szkoleń pracowników</t>
  </si>
  <si>
    <t>Grupa procesów odbioru i oczyszczania ścieków</t>
  </si>
  <si>
    <t>Proces przeglądów oraz bieżącej eksploatacji sieci kanalizacyjnej</t>
  </si>
  <si>
    <t>Proces usuwania awarii sieci kanalizacyjnej</t>
  </si>
  <si>
    <t>Proces oczyszczania ścieków z oczyszczalni lokalnych</t>
  </si>
  <si>
    <t>Proces oczyszczania ścieków w ZOŚ Płaszów</t>
  </si>
  <si>
    <t>Proces gospodarki odpadami w ZOŚ Płaszów</t>
  </si>
  <si>
    <t>Proces oczyszczania ścieków w ZOŚ Kujawy</t>
  </si>
  <si>
    <t>Proces przeróbki osadów i gospodarki odpadam technologicznymi w ZOŚ Kujawy</t>
  </si>
  <si>
    <t>Proces termicznego przekształcana osadów ściekowych</t>
  </si>
  <si>
    <t>Koszty zgodności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</si>
  <si>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certyfikacji systemu zarządzania jakością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</si>
  <si>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utrzymania zespołu ds. jakości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</si>
  <si>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Biura Planowania i Controllingu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</si>
  <si>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eksploatacji wodomierzy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</si>
  <si>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wstawiania wodomierzy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</si>
  <si>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 xml:space="preserve">koszty uzdatniania wody (koszty materiałów do uzdatniania wody: PAX 16, PAX 19, chloryn sodowy, podchloryn sodu, węgiel aktywny, chlor ciekły,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</si>
  <si>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energii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</si>
  <si>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remontów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</si>
  <si>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utylizacji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</si>
  <si>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ochrony zbiornika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</si>
  <si>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amortyzacji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</si>
  <si>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przesyłu wody (koszty sieci rozdzielczej i koszty magistrali)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</si>
  <si>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opłat środowiskowych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</si>
  <si>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szkoleń pracowników (koszty szkoleń obligatoryjnych, laboratoryjnych, BHP oraz BHP na wysokościach)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</si>
  <si>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eksploatacji sieci kanalizacyjnej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</si>
  <si>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oczyszczania ścieków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</si>
  <si>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stacji termicznej utylizacji osadów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</si>
  <si>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audytów wewnętrznych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</si>
  <si>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odbioru przyłączy do sieci wodociągowej i kanalizacyjnej (koszty płukania sieci wodociągowej, koszty próby technicznej, koszty dojazdu)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</si>
  <si>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 xml:space="preserve">koszty nadzoru i odbioru sieci wykonywanej przez inwestorów zewnętrznych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</si>
  <si>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badania jakości wody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</si>
  <si>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badania jakości ścieków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</si>
  <si>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zarządzania systemem informatycznym (koszty monitoringu funkcjonowania zakładów uzdatniania wody, oczyszczalni, sieci)</t>
    </r>
  </si>
  <si>
    <t>Koszty niezgodności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</si>
  <si>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usuwania awarii sieci wodociągowych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</si>
  <si>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usuwania awarii sieci kanalizacyjnych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</si>
  <si>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obsługi reklamacji dotyczących jakości wody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</si>
  <si>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9"/>
        <color theme="1"/>
        <rFont val="Times New Roman"/>
        <family val="1"/>
        <charset val="238"/>
      </rPr>
      <t>koszty obsługi zgłoszeń (dotyczących wycieków wody, brudnej wody, konieczności dokonania porządków po awariach, pracy wodomierzy, sieci kanalizacyjnej)</t>
    </r>
  </si>
  <si>
    <t>Wskaźnik udziału kosztów jakości  w kosztach ogółem</t>
  </si>
  <si>
    <t>Wartość wskaźnika</t>
  </si>
  <si>
    <t>Wskaźnik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</si>
</sst>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0" fillId="0" borderId="12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7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torat/badania/Oszacowanie%20koszt&#243;w%20jako&#347;ci%20MPWiK%202018NOW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 szacowania KJ"/>
      <sheetName val="Analiza błędów"/>
      <sheetName val="Macierz"/>
      <sheetName val="Budżet kosztów jakosci"/>
      <sheetName val="Ocena efekt"/>
      <sheetName val="Analiza wskaźnikowa"/>
    </sheetNames>
    <sheetDataSet>
      <sheetData sheetId="0">
        <row r="3">
          <cell r="E3">
            <v>33</v>
          </cell>
        </row>
        <row r="4">
          <cell r="E4">
            <v>10.746919999999999</v>
          </cell>
        </row>
        <row r="5">
          <cell r="E5">
            <v>583</v>
          </cell>
        </row>
        <row r="6">
          <cell r="E6">
            <v>195</v>
          </cell>
        </row>
        <row r="7">
          <cell r="E7">
            <v>0.57555207250267693</v>
          </cell>
        </row>
        <row r="8">
          <cell r="E8">
            <v>265.60714285714283</v>
          </cell>
        </row>
        <row r="9">
          <cell r="E9">
            <v>96.940000000000012</v>
          </cell>
        </row>
        <row r="10">
          <cell r="E10">
            <v>11.998499999999998</v>
          </cell>
        </row>
        <row r="11">
          <cell r="E11">
            <v>273.91011904761905</v>
          </cell>
        </row>
        <row r="12">
          <cell r="E12">
            <v>3592</v>
          </cell>
        </row>
        <row r="13">
          <cell r="E13">
            <v>204</v>
          </cell>
        </row>
        <row r="15">
          <cell r="E15">
            <v>8516.5480399999997</v>
          </cell>
        </row>
        <row r="16">
          <cell r="E16">
            <v>1276.7526</v>
          </cell>
        </row>
        <row r="17">
          <cell r="E17">
            <v>10448.258609999999</v>
          </cell>
        </row>
        <row r="18">
          <cell r="E18">
            <v>2765.8360299999999</v>
          </cell>
        </row>
        <row r="19">
          <cell r="E19">
            <v>12565.449189999999</v>
          </cell>
        </row>
        <row r="20">
          <cell r="E20">
            <v>9008.8062500000015</v>
          </cell>
        </row>
        <row r="21">
          <cell r="E21">
            <v>49.76</v>
          </cell>
        </row>
        <row r="22">
          <cell r="E22">
            <v>565.40532999999994</v>
          </cell>
        </row>
        <row r="24">
          <cell r="I24">
            <v>58747.811290000012</v>
          </cell>
        </row>
        <row r="26">
          <cell r="I26">
            <v>9875.5</v>
          </cell>
        </row>
        <row r="31">
          <cell r="E31">
            <v>479.23574000000002</v>
          </cell>
        </row>
        <row r="32">
          <cell r="E32">
            <v>637.56060000000002</v>
          </cell>
        </row>
        <row r="33">
          <cell r="E33">
            <v>3344.7552699999992</v>
          </cell>
        </row>
        <row r="34">
          <cell r="E34">
            <v>409.75624999999997</v>
          </cell>
        </row>
        <row r="40">
          <cell r="E40">
            <v>1366</v>
          </cell>
        </row>
        <row r="44">
          <cell r="E44">
            <v>50</v>
          </cell>
        </row>
        <row r="45">
          <cell r="E45">
            <v>42</v>
          </cell>
        </row>
        <row r="46">
          <cell r="E46">
            <v>91</v>
          </cell>
        </row>
        <row r="47">
          <cell r="E47">
            <v>69</v>
          </cell>
        </row>
        <row r="49">
          <cell r="I49">
            <v>80697.154370000004</v>
          </cell>
        </row>
        <row r="51">
          <cell r="I51">
            <v>3848.7</v>
          </cell>
        </row>
        <row r="52">
          <cell r="E52">
            <v>17109.08556</v>
          </cell>
        </row>
        <row r="53">
          <cell r="E53">
            <v>6371.8952099999997</v>
          </cell>
        </row>
        <row r="54">
          <cell r="E54">
            <v>6368.9281200000005</v>
          </cell>
        </row>
        <row r="55">
          <cell r="E55">
            <v>9589.2802899999988</v>
          </cell>
        </row>
        <row r="56">
          <cell r="E56">
            <v>12432.584600000002</v>
          </cell>
        </row>
        <row r="57">
          <cell r="E57">
            <v>2505.7974199999999</v>
          </cell>
        </row>
        <row r="58">
          <cell r="E58">
            <v>4637.0554099999999</v>
          </cell>
        </row>
        <row r="59">
          <cell r="E59">
            <v>5752.7508599999992</v>
          </cell>
        </row>
        <row r="60">
          <cell r="E60">
            <v>3061.2905700000001</v>
          </cell>
        </row>
        <row r="61">
          <cell r="E61">
            <v>1639.0891200000001</v>
          </cell>
        </row>
        <row r="62">
          <cell r="E62">
            <v>2293.3456199999991</v>
          </cell>
        </row>
        <row r="63">
          <cell r="E63">
            <v>5417.7943100000002</v>
          </cell>
        </row>
        <row r="64">
          <cell r="E64">
            <v>688.38707999999997</v>
          </cell>
        </row>
      </sheetData>
      <sheetData sheetId="1"/>
      <sheetData sheetId="2">
        <row r="2">
          <cell r="J2" t="str">
            <v>Koszty jakości</v>
          </cell>
        </row>
        <row r="3">
          <cell r="L3" t="str">
            <v>Skumulowany udział kategorii kosztów jakości w całkowitych kosztach jakości</v>
          </cell>
        </row>
        <row r="4">
          <cell r="J4" t="str">
            <v>Koszty profilaktyki</v>
          </cell>
          <cell r="K4">
            <v>267368</v>
          </cell>
          <cell r="L4">
            <v>0.92839592595833453</v>
          </cell>
        </row>
        <row r="5">
          <cell r="J5" t="str">
            <v>Koszty błędów wewnętrznych</v>
          </cell>
          <cell r="K5">
            <v>13724.2</v>
          </cell>
          <cell r="L5">
            <v>0.97605118525278034</v>
          </cell>
        </row>
        <row r="6">
          <cell r="J6" t="str">
            <v>Koszty oceny</v>
          </cell>
          <cell r="K6">
            <v>6896</v>
          </cell>
          <cell r="L6">
            <v>0.99999652764756464</v>
          </cell>
        </row>
        <row r="7">
          <cell r="J7" t="str">
            <v>Koszty błędów zewnętrznych</v>
          </cell>
          <cell r="K7">
            <v>1</v>
          </cell>
          <cell r="L7">
            <v>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Normal="100" workbookViewId="0">
      <selection activeCell="E15" sqref="E15"/>
    </sheetView>
  </sheetViews>
  <sheetFormatPr defaultRowHeight="15" x14ac:dyDescent="0.25"/>
  <cols>
    <col min="1" max="1" width="12.7109375" style="1" customWidth="1"/>
    <col min="2" max="2" width="11.7109375" bestFit="1" customWidth="1"/>
    <col min="3" max="3" width="12" bestFit="1" customWidth="1"/>
    <col min="4" max="4" width="15.7109375" bestFit="1" customWidth="1"/>
    <col min="5" max="5" width="10.140625" customWidth="1"/>
    <col min="6" max="6" width="18.5703125" bestFit="1" customWidth="1"/>
  </cols>
  <sheetData>
    <row r="1" spans="1:8" ht="42.75" customHeight="1" x14ac:dyDescent="0.25">
      <c r="A1" s="5" t="s">
        <v>7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1"/>
    </row>
    <row r="2" spans="1:8" x14ac:dyDescent="0.25">
      <c r="A2" s="6" t="s">
        <v>0</v>
      </c>
      <c r="B2" s="7" t="s">
        <v>3</v>
      </c>
      <c r="C2" s="7"/>
      <c r="D2" s="7"/>
      <c r="E2" s="7"/>
      <c r="F2" s="7"/>
      <c r="G2" s="1"/>
      <c r="H2" s="1"/>
    </row>
    <row r="3" spans="1:8" ht="15.75" customHeight="1" x14ac:dyDescent="0.25">
      <c r="A3" s="8"/>
      <c r="B3" s="7" t="s">
        <v>4</v>
      </c>
      <c r="C3" s="7"/>
      <c r="D3" s="7"/>
      <c r="E3" s="7"/>
      <c r="F3" s="7"/>
      <c r="G3" s="1"/>
      <c r="H3" s="1"/>
    </row>
    <row r="4" spans="1:8" x14ac:dyDescent="0.25">
      <c r="A4" s="9"/>
      <c r="B4" s="7" t="s">
        <v>5</v>
      </c>
      <c r="C4" s="7"/>
      <c r="D4" s="7"/>
      <c r="E4" s="7"/>
      <c r="F4" s="7"/>
      <c r="G4" s="1"/>
      <c r="H4" s="1"/>
    </row>
    <row r="5" spans="1:8" ht="15" customHeight="1" x14ac:dyDescent="0.25">
      <c r="A5" s="10" t="s">
        <v>1</v>
      </c>
      <c r="B5" s="7" t="s">
        <v>3</v>
      </c>
      <c r="C5" s="7"/>
      <c r="D5" s="7"/>
      <c r="E5" s="7"/>
      <c r="F5" s="7"/>
      <c r="G5" s="1"/>
      <c r="H5" s="1"/>
    </row>
    <row r="6" spans="1:8" x14ac:dyDescent="0.25">
      <c r="A6" s="10"/>
      <c r="B6" s="7" t="s">
        <v>4</v>
      </c>
      <c r="C6" s="7"/>
      <c r="D6" s="7"/>
      <c r="E6" s="7"/>
      <c r="F6" s="7"/>
      <c r="G6" s="1"/>
      <c r="H6" s="1"/>
    </row>
    <row r="7" spans="1:8" x14ac:dyDescent="0.25">
      <c r="A7" s="10"/>
      <c r="B7" s="7" t="s">
        <v>6</v>
      </c>
      <c r="C7" s="7"/>
      <c r="D7" s="7"/>
      <c r="E7" s="7"/>
      <c r="F7" s="7"/>
      <c r="G7" s="1"/>
      <c r="H7" s="1"/>
    </row>
    <row r="8" spans="1:8" x14ac:dyDescent="0.25">
      <c r="A8" s="6" t="s">
        <v>2</v>
      </c>
      <c r="B8" s="7" t="s">
        <v>3</v>
      </c>
      <c r="C8" s="7"/>
      <c r="D8" s="7"/>
      <c r="E8" s="7"/>
      <c r="F8" s="7"/>
      <c r="G8" s="1"/>
      <c r="H8" s="1"/>
    </row>
    <row r="9" spans="1:8" x14ac:dyDescent="0.25">
      <c r="A9" s="8"/>
      <c r="B9" s="7" t="s">
        <v>4</v>
      </c>
      <c r="C9" s="7"/>
      <c r="D9" s="7"/>
      <c r="E9" s="7"/>
      <c r="F9" s="7"/>
      <c r="G9" s="1"/>
      <c r="H9" s="1"/>
    </row>
    <row r="10" spans="1:8" x14ac:dyDescent="0.25">
      <c r="A10" s="9"/>
      <c r="B10" s="7" t="s">
        <v>6</v>
      </c>
      <c r="C10" s="7"/>
      <c r="D10" s="7"/>
      <c r="E10" s="7"/>
      <c r="F10" s="7"/>
      <c r="G10" s="1"/>
      <c r="H10" s="1"/>
    </row>
    <row r="11" spans="1:8" x14ac:dyDescent="0.25">
      <c r="A11" s="2"/>
      <c r="B11" s="1"/>
    </row>
    <row r="12" spans="1:8" x14ac:dyDescent="0.25">
      <c r="A12" s="2"/>
      <c r="B12" s="1"/>
    </row>
    <row r="13" spans="1:8" x14ac:dyDescent="0.25">
      <c r="A13" s="2"/>
      <c r="B13" s="1"/>
    </row>
    <row r="14" spans="1:8" x14ac:dyDescent="0.25">
      <c r="A14" s="2"/>
      <c r="B14" s="1"/>
    </row>
    <row r="15" spans="1:8" x14ac:dyDescent="0.25">
      <c r="A15" s="2"/>
      <c r="B15" s="1"/>
    </row>
    <row r="16" spans="1:8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A19" s="2"/>
      <c r="B19" s="1"/>
    </row>
    <row r="20" spans="1:2" x14ac:dyDescent="0.25">
      <c r="A20" s="2"/>
      <c r="B20" s="1"/>
    </row>
    <row r="21" spans="1:2" x14ac:dyDescent="0.25">
      <c r="A21" s="2"/>
      <c r="B21" s="1"/>
    </row>
    <row r="22" spans="1:2" x14ac:dyDescent="0.25">
      <c r="A22" s="2"/>
      <c r="B22" s="1"/>
    </row>
    <row r="23" spans="1:2" x14ac:dyDescent="0.25">
      <c r="A23" s="2"/>
      <c r="B23" s="1"/>
    </row>
    <row r="24" spans="1:2" x14ac:dyDescent="0.25">
      <c r="A24" s="2"/>
      <c r="B24" s="1"/>
    </row>
    <row r="25" spans="1:2" x14ac:dyDescent="0.25">
      <c r="A25" s="2"/>
      <c r="B25" s="1"/>
    </row>
    <row r="26" spans="1:2" x14ac:dyDescent="0.25">
      <c r="A26" s="2"/>
      <c r="B26" s="1"/>
    </row>
    <row r="27" spans="1:2" x14ac:dyDescent="0.25">
      <c r="A27" s="2"/>
      <c r="B27" s="1"/>
    </row>
    <row r="28" spans="1:2" x14ac:dyDescent="0.25">
      <c r="A28" s="2"/>
      <c r="B28" s="1"/>
    </row>
    <row r="29" spans="1:2" x14ac:dyDescent="0.25">
      <c r="A29" s="2"/>
      <c r="B29" s="1"/>
    </row>
    <row r="30" spans="1:2" x14ac:dyDescent="0.25">
      <c r="A30" s="2"/>
      <c r="B30" s="1"/>
    </row>
    <row r="31" spans="1:2" x14ac:dyDescent="0.25">
      <c r="A31" s="2"/>
      <c r="B31" s="1"/>
    </row>
    <row r="32" spans="1:2" x14ac:dyDescent="0.25">
      <c r="A32" s="2"/>
      <c r="B32" s="1"/>
    </row>
    <row r="33" spans="1:2" x14ac:dyDescent="0.25">
      <c r="A33" s="2"/>
      <c r="B33" s="1"/>
    </row>
    <row r="34" spans="1:2" x14ac:dyDescent="0.25">
      <c r="A34" s="2"/>
      <c r="B34" s="1"/>
    </row>
    <row r="35" spans="1:2" x14ac:dyDescent="0.25">
      <c r="A35" s="2"/>
      <c r="B35" s="1"/>
    </row>
    <row r="36" spans="1:2" x14ac:dyDescent="0.25">
      <c r="A36" s="2"/>
      <c r="B36" s="1"/>
    </row>
    <row r="37" spans="1:2" x14ac:dyDescent="0.25">
      <c r="A37" s="2"/>
      <c r="B37" s="1"/>
    </row>
    <row r="38" spans="1:2" x14ac:dyDescent="0.25">
      <c r="A38" s="2"/>
      <c r="B38" s="1"/>
    </row>
    <row r="39" spans="1:2" x14ac:dyDescent="0.25">
      <c r="A39" s="2"/>
      <c r="B39" s="1"/>
    </row>
    <row r="40" spans="1:2" x14ac:dyDescent="0.25">
      <c r="A40" s="2"/>
      <c r="B40" s="1"/>
    </row>
    <row r="41" spans="1:2" x14ac:dyDescent="0.25">
      <c r="A41" s="2"/>
      <c r="B41" s="1"/>
    </row>
    <row r="42" spans="1:2" x14ac:dyDescent="0.25">
      <c r="B42" s="1"/>
    </row>
    <row r="43" spans="1:2" x14ac:dyDescent="0.25">
      <c r="B43" s="1"/>
    </row>
    <row r="44" spans="1:2" x14ac:dyDescent="0.25">
      <c r="B44" s="1"/>
    </row>
    <row r="45" spans="1:2" x14ac:dyDescent="0.25">
      <c r="B45" s="1"/>
    </row>
    <row r="46" spans="1:2" x14ac:dyDescent="0.25">
      <c r="B46" s="1"/>
    </row>
    <row r="47" spans="1:2" x14ac:dyDescent="0.25">
      <c r="B47" s="1"/>
    </row>
    <row r="48" spans="1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</sheetData>
  <mergeCells count="3">
    <mergeCell ref="A2:A4"/>
    <mergeCell ref="A5:A7"/>
    <mergeCell ref="A8:A10"/>
  </mergeCells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"/>
  <sheetViews>
    <sheetView topLeftCell="B1" workbookViewId="0">
      <selection activeCell="I6" sqref="H6:I8"/>
    </sheetView>
  </sheetViews>
  <sheetFormatPr defaultRowHeight="15" x14ac:dyDescent="0.25"/>
  <cols>
    <col min="2" max="2" width="23.7109375" customWidth="1"/>
    <col min="3" max="3" width="11.85546875" customWidth="1"/>
    <col min="4" max="4" width="11.5703125" customWidth="1"/>
    <col min="5" max="5" width="10.5703125" customWidth="1"/>
    <col min="6" max="6" width="9.42578125" customWidth="1"/>
    <col min="7" max="7" width="14.42578125" style="4" customWidth="1"/>
    <col min="9" max="17" width="9.140625" style="1"/>
  </cols>
  <sheetData>
    <row r="2" spans="2:17" ht="15" customHeight="1" x14ac:dyDescent="0.25">
      <c r="B2" s="11" t="s">
        <v>13</v>
      </c>
      <c r="C2" s="12" t="s">
        <v>14</v>
      </c>
      <c r="D2" s="13" t="s">
        <v>15</v>
      </c>
      <c r="E2" s="13" t="s">
        <v>16</v>
      </c>
      <c r="F2" s="13" t="s">
        <v>17</v>
      </c>
      <c r="G2" s="13" t="s">
        <v>18</v>
      </c>
    </row>
    <row r="3" spans="2:17" ht="37.5" customHeight="1" x14ac:dyDescent="0.25">
      <c r="B3" s="14"/>
      <c r="C3" s="15"/>
      <c r="D3" s="16"/>
      <c r="E3" s="17"/>
      <c r="F3" s="18"/>
      <c r="G3" s="18"/>
    </row>
    <row r="4" spans="2:17" x14ac:dyDescent="0.25">
      <c r="B4" s="19" t="s">
        <v>19</v>
      </c>
      <c r="C4" s="20"/>
      <c r="D4" s="20"/>
      <c r="E4" s="20"/>
      <c r="F4" s="20"/>
      <c r="G4" s="21"/>
    </row>
    <row r="5" spans="2:17" ht="15.75" customHeight="1" x14ac:dyDescent="0.25">
      <c r="B5" s="19" t="s">
        <v>20</v>
      </c>
      <c r="C5" s="20"/>
      <c r="D5" s="20"/>
      <c r="E5" s="20"/>
      <c r="F5" s="20"/>
      <c r="G5" s="21"/>
    </row>
    <row r="6" spans="2:17" x14ac:dyDescent="0.25">
      <c r="B6" s="19" t="s">
        <v>21</v>
      </c>
      <c r="C6" s="22"/>
      <c r="D6" s="23"/>
      <c r="E6" s="23"/>
      <c r="F6" s="22"/>
      <c r="G6" s="21"/>
    </row>
    <row r="7" spans="2:17" ht="16.5" customHeight="1" x14ac:dyDescent="0.25">
      <c r="B7" s="19" t="s">
        <v>22</v>
      </c>
      <c r="C7" s="24"/>
      <c r="D7" s="23"/>
      <c r="E7" s="23"/>
      <c r="F7" s="20"/>
      <c r="G7" s="25"/>
    </row>
    <row r="8" spans="2:17" x14ac:dyDescent="0.25">
      <c r="B8" s="19" t="s">
        <v>23</v>
      </c>
      <c r="C8" s="23"/>
      <c r="D8" s="23"/>
      <c r="E8" s="23"/>
      <c r="F8" s="20"/>
      <c r="G8" s="21"/>
    </row>
    <row r="9" spans="2:17" x14ac:dyDescent="0.25">
      <c r="B9" s="26" t="s">
        <v>24</v>
      </c>
      <c r="C9" s="20"/>
      <c r="D9" s="20"/>
      <c r="E9" s="20"/>
      <c r="F9" s="20"/>
      <c r="G9" s="21"/>
    </row>
    <row r="10" spans="2:17" s="4" customFormat="1" ht="24" x14ac:dyDescent="0.2">
      <c r="B10" s="27" t="s">
        <v>25</v>
      </c>
      <c r="C10" s="21"/>
      <c r="D10" s="21"/>
      <c r="E10" s="21"/>
      <c r="F10" s="21"/>
      <c r="G10" s="23"/>
      <c r="I10" s="3"/>
      <c r="J10" s="3"/>
      <c r="K10" s="3"/>
      <c r="L10" s="3"/>
      <c r="M10" s="3"/>
      <c r="N10" s="3"/>
      <c r="O10" s="3"/>
      <c r="P10" s="3"/>
      <c r="Q10" s="3"/>
    </row>
  </sheetData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6" sqref="C6"/>
    </sheetView>
  </sheetViews>
  <sheetFormatPr defaultRowHeight="15" x14ac:dyDescent="0.25"/>
  <cols>
    <col min="1" max="1" width="3.28515625" bestFit="1" customWidth="1"/>
    <col min="2" max="2" width="26.28515625" customWidth="1"/>
    <col min="3" max="3" width="22.5703125" customWidth="1"/>
  </cols>
  <sheetData>
    <row r="1" spans="1:3" x14ac:dyDescent="0.25">
      <c r="A1" s="28" t="s">
        <v>26</v>
      </c>
      <c r="B1" s="28" t="s">
        <v>27</v>
      </c>
      <c r="C1" s="28" t="s">
        <v>28</v>
      </c>
    </row>
    <row r="2" spans="1:3" ht="24" x14ac:dyDescent="0.25">
      <c r="A2" s="29">
        <v>1</v>
      </c>
      <c r="B2" s="29" t="s">
        <v>29</v>
      </c>
      <c r="C2" s="29" t="s">
        <v>30</v>
      </c>
    </row>
    <row r="3" spans="1:3" ht="36" x14ac:dyDescent="0.25">
      <c r="A3" s="29">
        <v>2</v>
      </c>
      <c r="B3" s="29" t="s">
        <v>31</v>
      </c>
      <c r="C3" s="29" t="s">
        <v>32</v>
      </c>
    </row>
    <row r="4" spans="1:3" ht="48" x14ac:dyDescent="0.25">
      <c r="A4" s="29">
        <v>3</v>
      </c>
      <c r="B4" s="29" t="s">
        <v>33</v>
      </c>
      <c r="C4" s="29" t="s">
        <v>34</v>
      </c>
    </row>
    <row r="5" spans="1:3" ht="24" x14ac:dyDescent="0.25">
      <c r="A5" s="29">
        <v>4</v>
      </c>
      <c r="B5" s="29" t="s">
        <v>35</v>
      </c>
      <c r="C5" s="29" t="s">
        <v>36</v>
      </c>
    </row>
    <row r="6" spans="1:3" ht="24" x14ac:dyDescent="0.25">
      <c r="A6" s="29">
        <v>5</v>
      </c>
      <c r="B6" s="29" t="s">
        <v>37</v>
      </c>
      <c r="C6" s="29" t="s">
        <v>38</v>
      </c>
    </row>
    <row r="7" spans="1:3" ht="36" x14ac:dyDescent="0.25">
      <c r="A7" s="29">
        <v>6</v>
      </c>
      <c r="B7" s="29" t="s">
        <v>39</v>
      </c>
      <c r="C7" s="29" t="s">
        <v>40</v>
      </c>
    </row>
    <row r="8" spans="1:3" ht="36" x14ac:dyDescent="0.25">
      <c r="A8" s="29">
        <v>7</v>
      </c>
      <c r="B8" s="29" t="s">
        <v>41</v>
      </c>
      <c r="C8" s="29" t="s">
        <v>42</v>
      </c>
    </row>
    <row r="9" spans="1:3" ht="24" x14ac:dyDescent="0.25">
      <c r="A9" s="29">
        <v>8</v>
      </c>
      <c r="B9" s="29" t="s">
        <v>43</v>
      </c>
      <c r="C9" s="29" t="s">
        <v>44</v>
      </c>
    </row>
    <row r="10" spans="1:3" ht="36" x14ac:dyDescent="0.25">
      <c r="A10" s="29">
        <v>9</v>
      </c>
      <c r="B10" s="29" t="s">
        <v>45</v>
      </c>
      <c r="C10" s="29" t="s">
        <v>46</v>
      </c>
    </row>
    <row r="11" spans="1:3" ht="24" x14ac:dyDescent="0.25">
      <c r="A11" s="29">
        <v>10</v>
      </c>
      <c r="B11" s="29" t="s">
        <v>47</v>
      </c>
      <c r="C11" s="29" t="s">
        <v>48</v>
      </c>
    </row>
    <row r="12" spans="1:3" ht="60" x14ac:dyDescent="0.25">
      <c r="A12" s="29">
        <v>11</v>
      </c>
      <c r="B12" s="29" t="s">
        <v>49</v>
      </c>
      <c r="C12" s="29" t="s">
        <v>50</v>
      </c>
    </row>
    <row r="13" spans="1:3" ht="36" x14ac:dyDescent="0.25">
      <c r="A13" s="29">
        <v>12</v>
      </c>
      <c r="B13" s="29" t="s">
        <v>51</v>
      </c>
      <c r="C13" s="29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B4" sqref="B4"/>
    </sheetView>
  </sheetViews>
  <sheetFormatPr defaultRowHeight="15" x14ac:dyDescent="0.25"/>
  <cols>
    <col min="1" max="1" width="16.7109375" customWidth="1"/>
    <col min="2" max="2" width="26.140625" customWidth="1"/>
  </cols>
  <sheetData>
    <row r="1" spans="1:2" ht="24" x14ac:dyDescent="0.25">
      <c r="A1" s="28" t="s">
        <v>53</v>
      </c>
      <c r="B1" s="28" t="s">
        <v>7</v>
      </c>
    </row>
    <row r="2" spans="1:2" ht="48" x14ac:dyDescent="0.25">
      <c r="A2" s="29" t="s">
        <v>54</v>
      </c>
      <c r="B2" s="30" t="s">
        <v>55</v>
      </c>
    </row>
    <row r="3" spans="1:2" ht="60" x14ac:dyDescent="0.25">
      <c r="A3" s="31" t="s">
        <v>56</v>
      </c>
      <c r="B3" s="30" t="s">
        <v>57</v>
      </c>
    </row>
    <row r="4" spans="1:2" ht="84" x14ac:dyDescent="0.25">
      <c r="A4" s="31"/>
      <c r="B4" s="30" t="s">
        <v>58</v>
      </c>
    </row>
    <row r="5" spans="1:2" ht="24" x14ac:dyDescent="0.25">
      <c r="A5" s="31"/>
      <c r="B5" s="30" t="s">
        <v>59</v>
      </c>
    </row>
    <row r="6" spans="1:2" ht="15" customHeight="1" x14ac:dyDescent="0.25">
      <c r="A6" s="32" t="s">
        <v>60</v>
      </c>
      <c r="B6" s="30" t="s">
        <v>61</v>
      </c>
    </row>
    <row r="7" spans="1:2" x14ac:dyDescent="0.25">
      <c r="A7" s="34"/>
      <c r="B7" s="30" t="s">
        <v>62</v>
      </c>
    </row>
    <row r="8" spans="1:2" x14ac:dyDescent="0.25">
      <c r="A8" s="34"/>
      <c r="B8" s="30" t="s">
        <v>63</v>
      </c>
    </row>
    <row r="9" spans="1:2" ht="36" x14ac:dyDescent="0.25">
      <c r="A9" s="33"/>
      <c r="B9" s="30" t="s">
        <v>64</v>
      </c>
    </row>
    <row r="10" spans="1:2" ht="36" x14ac:dyDescent="0.25">
      <c r="A10" s="32" t="s">
        <v>65</v>
      </c>
      <c r="B10" s="30" t="s">
        <v>66</v>
      </c>
    </row>
    <row r="11" spans="1:2" ht="24" x14ac:dyDescent="0.25">
      <c r="A11" s="34"/>
      <c r="B11" s="30" t="s">
        <v>67</v>
      </c>
    </row>
    <row r="12" spans="1:2" ht="36" x14ac:dyDescent="0.25">
      <c r="A12" s="34"/>
      <c r="B12" s="30" t="s">
        <v>68</v>
      </c>
    </row>
    <row r="13" spans="1:2" ht="36" x14ac:dyDescent="0.25">
      <c r="A13" s="33"/>
      <c r="B13" s="30" t="s">
        <v>69</v>
      </c>
    </row>
    <row r="14" spans="1:2" ht="24" x14ac:dyDescent="0.25">
      <c r="A14" s="31" t="s">
        <v>70</v>
      </c>
      <c r="B14" s="30" t="s">
        <v>71</v>
      </c>
    </row>
    <row r="15" spans="1:2" ht="24" x14ac:dyDescent="0.25">
      <c r="A15" s="31"/>
      <c r="B15" s="30" t="s">
        <v>72</v>
      </c>
    </row>
    <row r="16" spans="1:2" ht="24" x14ac:dyDescent="0.25">
      <c r="A16" s="29" t="s">
        <v>73</v>
      </c>
      <c r="B16" s="30" t="s">
        <v>74</v>
      </c>
    </row>
    <row r="17" spans="1:2" x14ac:dyDescent="0.25">
      <c r="A17" s="31" t="s">
        <v>75</v>
      </c>
      <c r="B17" s="30" t="s">
        <v>76</v>
      </c>
    </row>
    <row r="18" spans="1:2" x14ac:dyDescent="0.25">
      <c r="A18" s="31"/>
      <c r="B18" s="30" t="s">
        <v>77</v>
      </c>
    </row>
    <row r="19" spans="1:2" x14ac:dyDescent="0.25">
      <c r="A19" s="31"/>
      <c r="B19" s="30" t="s">
        <v>78</v>
      </c>
    </row>
    <row r="20" spans="1:2" ht="24" x14ac:dyDescent="0.25">
      <c r="A20" s="29" t="s">
        <v>79</v>
      </c>
      <c r="B20" s="30" t="s">
        <v>80</v>
      </c>
    </row>
    <row r="21" spans="1:2" ht="24" x14ac:dyDescent="0.25">
      <c r="A21" s="31" t="s">
        <v>81</v>
      </c>
      <c r="B21" s="30" t="s">
        <v>82</v>
      </c>
    </row>
    <row r="22" spans="1:2" ht="24" x14ac:dyDescent="0.25">
      <c r="A22" s="31"/>
      <c r="B22" s="30" t="s">
        <v>83</v>
      </c>
    </row>
    <row r="23" spans="1:2" x14ac:dyDescent="0.25">
      <c r="A23" s="31" t="s">
        <v>84</v>
      </c>
      <c r="B23" s="30" t="s">
        <v>85</v>
      </c>
    </row>
    <row r="24" spans="1:2" ht="22.5" customHeight="1" x14ac:dyDescent="0.25">
      <c r="A24" s="31"/>
      <c r="B24" s="30" t="s">
        <v>86</v>
      </c>
    </row>
    <row r="25" spans="1:2" ht="24" x14ac:dyDescent="0.25">
      <c r="A25" s="32" t="s">
        <v>87</v>
      </c>
      <c r="B25" s="30" t="s">
        <v>88</v>
      </c>
    </row>
    <row r="26" spans="1:2" ht="36" x14ac:dyDescent="0.25">
      <c r="A26" s="34"/>
      <c r="B26" s="30" t="s">
        <v>89</v>
      </c>
    </row>
    <row r="27" spans="1:2" ht="36" x14ac:dyDescent="0.25">
      <c r="A27" s="34"/>
      <c r="B27" s="30" t="s">
        <v>90</v>
      </c>
    </row>
    <row r="28" spans="1:2" ht="24" x14ac:dyDescent="0.25">
      <c r="A28" s="34"/>
      <c r="B28" s="30" t="s">
        <v>91</v>
      </c>
    </row>
    <row r="29" spans="1:2" x14ac:dyDescent="0.25">
      <c r="A29" s="34"/>
      <c r="B29" s="30" t="s">
        <v>92</v>
      </c>
    </row>
    <row r="30" spans="1:2" ht="24" x14ac:dyDescent="0.25">
      <c r="A30" s="34"/>
      <c r="B30" s="30" t="s">
        <v>93</v>
      </c>
    </row>
    <row r="31" spans="1:2" ht="24" x14ac:dyDescent="0.25">
      <c r="A31" s="34"/>
      <c r="B31" s="30" t="s">
        <v>94</v>
      </c>
    </row>
    <row r="32" spans="1:2" ht="36" x14ac:dyDescent="0.25">
      <c r="A32" s="34"/>
      <c r="B32" s="30" t="s">
        <v>95</v>
      </c>
    </row>
    <row r="33" spans="1:2" ht="24" x14ac:dyDescent="0.25">
      <c r="A33" s="33"/>
      <c r="B33" s="30" t="s">
        <v>96</v>
      </c>
    </row>
    <row r="34" spans="1:2" ht="36" x14ac:dyDescent="0.25">
      <c r="A34" s="29" t="s">
        <v>97</v>
      </c>
      <c r="B34" s="30" t="s">
        <v>98</v>
      </c>
    </row>
    <row r="35" spans="1:2" ht="24" x14ac:dyDescent="0.25">
      <c r="A35" s="32" t="s">
        <v>99</v>
      </c>
      <c r="B35" s="30" t="s">
        <v>100</v>
      </c>
    </row>
    <row r="36" spans="1:2" ht="24" x14ac:dyDescent="0.25">
      <c r="A36" s="34"/>
      <c r="B36" s="30" t="s">
        <v>101</v>
      </c>
    </row>
    <row r="37" spans="1:2" ht="24" x14ac:dyDescent="0.25">
      <c r="A37" s="34"/>
      <c r="B37" s="30" t="s">
        <v>102</v>
      </c>
    </row>
    <row r="38" spans="1:2" ht="24" x14ac:dyDescent="0.25">
      <c r="A38" s="34"/>
      <c r="B38" s="30" t="s">
        <v>103</v>
      </c>
    </row>
    <row r="39" spans="1:2" ht="24" x14ac:dyDescent="0.25">
      <c r="A39" s="34"/>
      <c r="B39" s="30" t="s">
        <v>104</v>
      </c>
    </row>
    <row r="40" spans="1:2" ht="24" x14ac:dyDescent="0.25">
      <c r="A40" s="34"/>
      <c r="B40" s="30" t="s">
        <v>105</v>
      </c>
    </row>
    <row r="41" spans="1:2" ht="36" x14ac:dyDescent="0.25">
      <c r="A41" s="34"/>
      <c r="B41" s="30" t="s">
        <v>106</v>
      </c>
    </row>
    <row r="42" spans="1:2" ht="24" x14ac:dyDescent="0.25">
      <c r="A42" s="33"/>
      <c r="B42" s="30" t="s">
        <v>107</v>
      </c>
    </row>
  </sheetData>
  <mergeCells count="9">
    <mergeCell ref="A25:A33"/>
    <mergeCell ref="A35:A42"/>
    <mergeCell ref="A3:A5"/>
    <mergeCell ref="A14:A15"/>
    <mergeCell ref="A17:A19"/>
    <mergeCell ref="A21:A22"/>
    <mergeCell ref="A23:A24"/>
    <mergeCell ref="A6:A9"/>
    <mergeCell ref="A10:A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"/>
  <sheetViews>
    <sheetView workbookViewId="0">
      <selection activeCell="C10" sqref="C10"/>
    </sheetView>
  </sheetViews>
  <sheetFormatPr defaultRowHeight="15" x14ac:dyDescent="0.25"/>
  <cols>
    <col min="2" max="2" width="23.7109375" customWidth="1"/>
    <col min="3" max="3" width="11.85546875" customWidth="1"/>
    <col min="4" max="4" width="11.5703125" customWidth="1"/>
    <col min="5" max="5" width="10.5703125" customWidth="1"/>
    <col min="6" max="6" width="9.42578125" customWidth="1"/>
    <col min="7" max="7" width="14.42578125" style="4" customWidth="1"/>
    <col min="9" max="17" width="9.140625" style="1"/>
  </cols>
  <sheetData>
    <row r="2" spans="2:17" ht="15" customHeight="1" x14ac:dyDescent="0.25">
      <c r="B2" s="11" t="s">
        <v>13</v>
      </c>
      <c r="C2" s="12" t="s">
        <v>14</v>
      </c>
      <c r="D2" s="13" t="s">
        <v>15</v>
      </c>
      <c r="E2" s="13" t="s">
        <v>16</v>
      </c>
      <c r="F2" s="13" t="s">
        <v>17</v>
      </c>
      <c r="G2" s="13" t="s">
        <v>18</v>
      </c>
    </row>
    <row r="3" spans="2:17" ht="37.5" customHeight="1" x14ac:dyDescent="0.25">
      <c r="B3" s="14"/>
      <c r="C3" s="15"/>
      <c r="D3" s="16"/>
      <c r="E3" s="17"/>
      <c r="F3" s="18"/>
      <c r="G3" s="18"/>
    </row>
    <row r="4" spans="2:17" x14ac:dyDescent="0.25">
      <c r="B4" s="19" t="s">
        <v>19</v>
      </c>
      <c r="C4" s="20">
        <f>'[1]Formularz szacowania KJ'!E12+'[1]Formularz szacowania KJ'!E13+SUM('[1]Formularz szacowania KJ'!E15:E22)+'[1]Formularz szacowania KJ'!I24+'[1]Formularz szacowania KJ'!I49+SUM('[1]Formularz szacowania KJ'!E52:E64)</f>
        <v>266305.06588000001</v>
      </c>
      <c r="D4" s="20">
        <f>'[1]Formularz szacowania KJ'!E3+'[1]Formularz szacowania KJ'!E5+'[1]Formularz szacowania KJ'!E6</f>
        <v>811</v>
      </c>
      <c r="E4" s="20">
        <f>+SUM('[1]Formularz szacowania KJ'!E44:E47)</f>
        <v>252</v>
      </c>
      <c r="F4" s="20">
        <f>SUM(C4:E4)</f>
        <v>267368.06588000001</v>
      </c>
      <c r="G4" s="21">
        <f>F4/$F$9</f>
        <v>0.9283956647958268</v>
      </c>
    </row>
    <row r="5" spans="2:17" x14ac:dyDescent="0.25">
      <c r="B5" s="19" t="s">
        <v>20</v>
      </c>
      <c r="C5" s="20">
        <f>SUM('[1]Formularz szacowania KJ'!E8:E11)+SUM('[1]Formularz szacowania KJ'!E31:E34)</f>
        <v>5519.7636219047617</v>
      </c>
      <c r="D5" s="20">
        <f>'[1]Formularz szacowania KJ'!E4</f>
        <v>10.746919999999999</v>
      </c>
      <c r="E5" s="20">
        <f>'[1]Formularz szacowania KJ'!E40</f>
        <v>1366</v>
      </c>
      <c r="F5" s="20">
        <f t="shared" ref="F5:F9" si="0">SUM(C5:E5)</f>
        <v>6896.5105419047613</v>
      </c>
      <c r="G5" s="21">
        <f>F5/$F$9</f>
        <v>2.3947102539151967E-2</v>
      </c>
    </row>
    <row r="6" spans="2:17" x14ac:dyDescent="0.25">
      <c r="B6" s="19" t="s">
        <v>21</v>
      </c>
      <c r="C6" s="22">
        <f>'[1]Formularz szacowania KJ'!I26+'[1]Formularz szacowania KJ'!I51</f>
        <v>13724.2</v>
      </c>
      <c r="D6" s="23"/>
      <c r="E6" s="23"/>
      <c r="F6" s="22">
        <f t="shared" si="0"/>
        <v>13724.2</v>
      </c>
      <c r="G6" s="21">
        <f>F6/$F$9</f>
        <v>4.7655234146435105E-2</v>
      </c>
    </row>
    <row r="7" spans="2:17" x14ac:dyDescent="0.25">
      <c r="B7" s="19" t="s">
        <v>22</v>
      </c>
      <c r="C7" s="24">
        <f>'[1]Formularz szacowania KJ'!E7</f>
        <v>0.57555207250267693</v>
      </c>
      <c r="D7" s="23"/>
      <c r="E7" s="23"/>
      <c r="F7" s="20">
        <f t="shared" si="0"/>
        <v>0.57555207250267693</v>
      </c>
      <c r="G7" s="25">
        <f>F7/$F$9</f>
        <v>1.9985185860437085E-6</v>
      </c>
    </row>
    <row r="8" spans="2:17" x14ac:dyDescent="0.25">
      <c r="B8" s="19" t="s">
        <v>23</v>
      </c>
      <c r="C8" s="23"/>
      <c r="D8" s="23"/>
      <c r="E8" s="23"/>
      <c r="F8" s="20">
        <f t="shared" si="0"/>
        <v>0</v>
      </c>
      <c r="G8" s="21">
        <f t="shared" ref="G8:G9" si="1">F8/$F$9</f>
        <v>0</v>
      </c>
    </row>
    <row r="9" spans="2:17" x14ac:dyDescent="0.25">
      <c r="B9" s="26" t="s">
        <v>24</v>
      </c>
      <c r="C9" s="20">
        <f>SUM(C4:C8)</f>
        <v>285549.60505397728</v>
      </c>
      <c r="D9" s="20">
        <f t="shared" ref="D9:E9" si="2">SUM(D4:D8)</f>
        <v>821.74692000000005</v>
      </c>
      <c r="E9" s="20">
        <f t="shared" si="2"/>
        <v>1618</v>
      </c>
      <c r="F9" s="20">
        <f t="shared" si="0"/>
        <v>287989.35197397729</v>
      </c>
      <c r="G9" s="21">
        <f t="shared" si="1"/>
        <v>1</v>
      </c>
    </row>
    <row r="10" spans="2:17" s="4" customFormat="1" ht="24" x14ac:dyDescent="0.2">
      <c r="B10" s="27" t="s">
        <v>25</v>
      </c>
      <c r="C10" s="21">
        <f>C9/$F$9</f>
        <v>0.99152834331103856</v>
      </c>
      <c r="D10" s="21">
        <f>D9/$F$9</f>
        <v>2.8533934132198508E-3</v>
      </c>
      <c r="E10" s="21">
        <f>E9/$F$9</f>
        <v>5.6182632757415365E-3</v>
      </c>
      <c r="F10" s="21">
        <f>F9/$F$9</f>
        <v>1</v>
      </c>
      <c r="G10" s="23"/>
      <c r="I10" s="3"/>
      <c r="J10" s="3"/>
      <c r="K10" s="3"/>
      <c r="L10" s="3"/>
      <c r="M10" s="3"/>
      <c r="N10" s="3"/>
      <c r="O10" s="3"/>
      <c r="P10" s="3"/>
      <c r="Q10" s="3"/>
    </row>
  </sheetData>
  <mergeCells count="6"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6" sqref="B6"/>
    </sheetView>
  </sheetViews>
  <sheetFormatPr defaultRowHeight="15" x14ac:dyDescent="0.25"/>
  <cols>
    <col min="1" max="1" width="26.5703125" customWidth="1"/>
    <col min="2" max="2" width="43.7109375" customWidth="1"/>
  </cols>
  <sheetData>
    <row r="1" spans="1:2" ht="15.75" thickBot="1" x14ac:dyDescent="0.3">
      <c r="A1" s="43" t="s">
        <v>108</v>
      </c>
      <c r="B1" s="44"/>
    </row>
    <row r="2" spans="1:2" ht="15.75" thickBot="1" x14ac:dyDescent="0.3">
      <c r="A2" s="35" t="s">
        <v>19</v>
      </c>
      <c r="B2" s="36" t="s">
        <v>20</v>
      </c>
    </row>
    <row r="3" spans="1:2" ht="24" x14ac:dyDescent="0.25">
      <c r="A3" s="37" t="s">
        <v>109</v>
      </c>
      <c r="B3" s="39" t="s">
        <v>126</v>
      </c>
    </row>
    <row r="4" spans="1:2" ht="36" x14ac:dyDescent="0.25">
      <c r="A4" s="37" t="s">
        <v>110</v>
      </c>
      <c r="B4" s="39" t="s">
        <v>127</v>
      </c>
    </row>
    <row r="5" spans="1:2" ht="24" x14ac:dyDescent="0.25">
      <c r="A5" s="37" t="s">
        <v>111</v>
      </c>
      <c r="B5" s="39" t="s">
        <v>128</v>
      </c>
    </row>
    <row r="6" spans="1:2" ht="24" x14ac:dyDescent="0.25">
      <c r="A6" s="37" t="s">
        <v>112</v>
      </c>
      <c r="B6" s="39" t="s">
        <v>129</v>
      </c>
    </row>
    <row r="7" spans="1:2" ht="24" x14ac:dyDescent="0.25">
      <c r="A7" s="37" t="s">
        <v>113</v>
      </c>
      <c r="B7" s="39" t="s">
        <v>130</v>
      </c>
    </row>
    <row r="8" spans="1:2" ht="60" x14ac:dyDescent="0.25">
      <c r="A8" s="37" t="s">
        <v>114</v>
      </c>
      <c r="B8" s="39" t="s">
        <v>131</v>
      </c>
    </row>
    <row r="9" spans="1:2" x14ac:dyDescent="0.25">
      <c r="A9" s="37" t="s">
        <v>115</v>
      </c>
      <c r="B9" s="40"/>
    </row>
    <row r="10" spans="1:2" x14ac:dyDescent="0.25">
      <c r="A10" s="37" t="s">
        <v>116</v>
      </c>
      <c r="B10" s="40"/>
    </row>
    <row r="11" spans="1:2" x14ac:dyDescent="0.25">
      <c r="A11" s="37" t="s">
        <v>117</v>
      </c>
      <c r="B11" s="40"/>
    </row>
    <row r="12" spans="1:2" x14ac:dyDescent="0.25">
      <c r="A12" s="37" t="s">
        <v>118</v>
      </c>
      <c r="B12" s="40"/>
    </row>
    <row r="13" spans="1:2" x14ac:dyDescent="0.25">
      <c r="A13" s="37" t="s">
        <v>119</v>
      </c>
      <c r="B13" s="40"/>
    </row>
    <row r="14" spans="1:2" ht="36" x14ac:dyDescent="0.25">
      <c r="A14" s="37" t="s">
        <v>120</v>
      </c>
      <c r="B14" s="40"/>
    </row>
    <row r="15" spans="1:2" x14ac:dyDescent="0.25">
      <c r="A15" s="37" t="s">
        <v>121</v>
      </c>
      <c r="B15" s="40"/>
    </row>
    <row r="16" spans="1:2" ht="48" x14ac:dyDescent="0.25">
      <c r="A16" s="37" t="s">
        <v>122</v>
      </c>
      <c r="B16" s="40"/>
    </row>
    <row r="17" spans="1:2" ht="24" x14ac:dyDescent="0.25">
      <c r="A17" s="37" t="s">
        <v>123</v>
      </c>
      <c r="B17" s="40"/>
    </row>
    <row r="18" spans="1:2" x14ac:dyDescent="0.25">
      <c r="A18" s="37" t="s">
        <v>124</v>
      </c>
      <c r="B18" s="40"/>
    </row>
    <row r="19" spans="1:2" ht="24.75" thickBot="1" x14ac:dyDescent="0.3">
      <c r="A19" s="38" t="s">
        <v>125</v>
      </c>
      <c r="B19" s="41"/>
    </row>
    <row r="20" spans="1:2" ht="15.75" thickBot="1" x14ac:dyDescent="0.3">
      <c r="A20" s="43" t="s">
        <v>132</v>
      </c>
      <c r="B20" s="44"/>
    </row>
    <row r="21" spans="1:2" ht="15.75" thickBot="1" x14ac:dyDescent="0.3">
      <c r="A21" s="35" t="s">
        <v>21</v>
      </c>
      <c r="B21" s="36" t="s">
        <v>22</v>
      </c>
    </row>
    <row r="22" spans="1:2" ht="24" x14ac:dyDescent="0.25">
      <c r="A22" s="37" t="s">
        <v>133</v>
      </c>
      <c r="B22" s="39" t="s">
        <v>135</v>
      </c>
    </row>
    <row r="23" spans="1:2" ht="36.75" thickBot="1" x14ac:dyDescent="0.3">
      <c r="A23" s="38" t="s">
        <v>134</v>
      </c>
      <c r="B23" s="42" t="s">
        <v>136</v>
      </c>
    </row>
  </sheetData>
  <mergeCells count="2">
    <mergeCell ref="A1:B1"/>
    <mergeCell ref="A20:B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3"/>
    </sheetView>
  </sheetViews>
  <sheetFormatPr defaultRowHeight="15" x14ac:dyDescent="0.25"/>
  <cols>
    <col min="1" max="1" width="24.28515625" customWidth="1"/>
    <col min="2" max="2" width="8" customWidth="1"/>
  </cols>
  <sheetData>
    <row r="1" spans="1:2" ht="24" x14ac:dyDescent="0.25">
      <c r="A1" s="45" t="s">
        <v>139</v>
      </c>
      <c r="B1" s="28" t="s">
        <v>138</v>
      </c>
    </row>
    <row r="2" spans="1:2" ht="24" x14ac:dyDescent="0.25">
      <c r="A2" s="29" t="s">
        <v>137</v>
      </c>
      <c r="B2" s="46">
        <v>0.64596033122063834</v>
      </c>
    </row>
    <row r="3" spans="1:2" ht="24" x14ac:dyDescent="0.25">
      <c r="A3" s="29" t="s">
        <v>31</v>
      </c>
      <c r="B3" s="46">
        <v>0.9523427673349788</v>
      </c>
    </row>
    <row r="4" spans="1:2" ht="24" x14ac:dyDescent="0.25">
      <c r="A4" s="29" t="s">
        <v>33</v>
      </c>
      <c r="B4" s="46">
        <v>4.765723266502115E-2</v>
      </c>
    </row>
    <row r="5" spans="1:2" ht="24" x14ac:dyDescent="0.25">
      <c r="A5" s="29" t="s">
        <v>35</v>
      </c>
      <c r="B5" s="46">
        <v>0.9283956647958268</v>
      </c>
    </row>
    <row r="6" spans="1:2" ht="24" x14ac:dyDescent="0.25">
      <c r="A6" s="29" t="s">
        <v>37</v>
      </c>
      <c r="B6" s="46">
        <v>2.3947102539151967E-2</v>
      </c>
    </row>
    <row r="7" spans="1:2" ht="36" x14ac:dyDescent="0.25">
      <c r="A7" s="29" t="s">
        <v>39</v>
      </c>
      <c r="B7" s="46">
        <v>4.7655234146435105E-2</v>
      </c>
    </row>
    <row r="8" spans="1:2" ht="36" x14ac:dyDescent="0.25">
      <c r="A8" s="29" t="s">
        <v>41</v>
      </c>
      <c r="B8" s="47">
        <v>1.9985185860437085E-6</v>
      </c>
    </row>
    <row r="9" spans="1:2" ht="24" x14ac:dyDescent="0.25">
      <c r="A9" s="29" t="s">
        <v>43</v>
      </c>
      <c r="B9" s="46">
        <v>1.8434709351614224E-2</v>
      </c>
    </row>
    <row r="10" spans="1:2" ht="36" x14ac:dyDescent="0.25">
      <c r="A10" s="29" t="s">
        <v>45</v>
      </c>
      <c r="B10" s="46">
        <v>0.61838098569614508</v>
      </c>
    </row>
    <row r="11" spans="1:2" ht="24" x14ac:dyDescent="0.25">
      <c r="A11" s="29" t="s">
        <v>47</v>
      </c>
      <c r="B11" s="46">
        <v>6.1825391019649043</v>
      </c>
    </row>
    <row r="12" spans="1:2" ht="24" x14ac:dyDescent="0.25">
      <c r="A12" s="29" t="s">
        <v>49</v>
      </c>
      <c r="B12" s="46">
        <v>0.29464270444293239</v>
      </c>
    </row>
    <row r="13" spans="1:2" ht="24" x14ac:dyDescent="0.25">
      <c r="A13" s="29" t="s">
        <v>51</v>
      </c>
      <c r="B13" s="46">
        <v>0.66592171889749552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 2</vt:lpstr>
      <vt:lpstr>Tabela 3</vt:lpstr>
      <vt:lpstr>Tabela 4</vt:lpstr>
      <vt:lpstr>Tabela 5</vt:lpstr>
      <vt:lpstr>Tabela 6</vt:lpstr>
      <vt:lpstr>Tabela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2020-02-25T08:47:50Z</dcterms:modified>
</cp:coreProperties>
</file>